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937508cd1507312/Documents/JRC/2017 Race Results/"/>
    </mc:Choice>
  </mc:AlternateContent>
  <bookViews>
    <workbookView xWindow="0" yWindow="0" windowWidth="28800" windowHeight="11985"/>
  </bookViews>
  <sheets>
    <sheet name="Sheet1" sheetId="1" r:id="rId1"/>
  </sheets>
  <definedNames>
    <definedName name="_xlnm._FilterDatabase" localSheetId="0" hidden="1">Sheet1!$A$6:$Q$6</definedName>
  </definedNames>
  <calcPr calcId="171027"/>
</workbook>
</file>

<file path=xl/calcChain.xml><?xml version="1.0" encoding="utf-8"?>
<calcChain xmlns="http://schemas.openxmlformats.org/spreadsheetml/2006/main">
  <c r="F33" i="1" l="1"/>
  <c r="F34" i="1" l="1"/>
  <c r="F36" i="1"/>
  <c r="F31" i="1"/>
  <c r="F38" i="1"/>
  <c r="F32" i="1"/>
  <c r="F37" i="1"/>
  <c r="F35" i="1"/>
  <c r="F20" i="1"/>
  <c r="F19" i="1"/>
  <c r="F16" i="1"/>
  <c r="F18" i="1"/>
  <c r="F17" i="1"/>
  <c r="F28" i="1"/>
  <c r="F9" i="1"/>
  <c r="F24" i="1"/>
  <c r="F11" i="1"/>
  <c r="F12" i="1"/>
  <c r="F23" i="1"/>
  <c r="F7" i="1"/>
  <c r="F8" i="1"/>
  <c r="H21" i="1"/>
  <c r="H33" i="1"/>
  <c r="H29" i="1"/>
  <c r="L29" i="1" s="1"/>
  <c r="J29" i="1" s="1"/>
  <c r="H34" i="1"/>
  <c r="H31" i="1"/>
  <c r="H32" i="1"/>
  <c r="H35" i="1"/>
  <c r="H15" i="1"/>
  <c r="H22" i="1"/>
  <c r="H16" i="1"/>
  <c r="H14" i="1"/>
  <c r="H28" i="1"/>
  <c r="H10" i="1"/>
  <c r="H27" i="1"/>
  <c r="H9" i="1"/>
  <c r="H25" i="1"/>
  <c r="H30" i="1"/>
  <c r="H13" i="1"/>
  <c r="H11" i="1"/>
  <c r="H12" i="1"/>
  <c r="H26" i="1"/>
  <c r="H23" i="1"/>
  <c r="H7" i="1"/>
  <c r="L7" i="1" l="1"/>
  <c r="J7" i="1" s="1"/>
  <c r="L37" i="1"/>
  <c r="J37" i="1" s="1"/>
  <c r="L36" i="1"/>
  <c r="J36" i="1" s="1"/>
  <c r="L30" i="1"/>
  <c r="J30" i="1" s="1"/>
  <c r="L25" i="1"/>
  <c r="J25" i="1" s="1"/>
  <c r="L15" i="1"/>
  <c r="J15" i="1" s="1"/>
  <c r="L8" i="1"/>
  <c r="J8" i="1" s="1"/>
  <c r="K29" i="1"/>
  <c r="L12" i="1"/>
  <c r="J12" i="1" s="1"/>
  <c r="L21" i="1"/>
  <c r="J21" i="1" s="1"/>
  <c r="L10" i="1"/>
  <c r="J10" i="1" s="1"/>
  <c r="L13" i="1"/>
  <c r="J13" i="1" s="1"/>
  <c r="L33" i="1"/>
  <c r="J33" i="1" s="1"/>
  <c r="L27" i="1"/>
  <c r="J27" i="1" s="1"/>
  <c r="L26" i="1"/>
  <c r="J26" i="1" s="1"/>
  <c r="L14" i="1"/>
  <c r="J14" i="1" s="1"/>
  <c r="L22" i="1"/>
  <c r="J22" i="1" s="1"/>
  <c r="L31" i="1"/>
  <c r="J31" i="1" s="1"/>
  <c r="L35" i="1"/>
  <c r="J35" i="1" s="1"/>
  <c r="L19" i="1"/>
  <c r="J19" i="1" s="1"/>
  <c r="L17" i="1"/>
  <c r="J17" i="1" s="1"/>
  <c r="L9" i="1"/>
  <c r="J9" i="1" s="1"/>
  <c r="L23" i="1"/>
  <c r="J23" i="1" s="1"/>
  <c r="L38" i="1"/>
  <c r="J38" i="1" s="1"/>
  <c r="L16" i="1"/>
  <c r="J16" i="1" s="1"/>
  <c r="L28" i="1"/>
  <c r="J28" i="1" s="1"/>
  <c r="L34" i="1"/>
  <c r="J34" i="1" s="1"/>
  <c r="L32" i="1"/>
  <c r="J32" i="1" s="1"/>
  <c r="L20" i="1"/>
  <c r="J20" i="1" s="1"/>
  <c r="L18" i="1"/>
  <c r="J18" i="1" s="1"/>
  <c r="L24" i="1"/>
  <c r="J24" i="1" s="1"/>
  <c r="L11" i="1"/>
  <c r="J11" i="1" s="1"/>
  <c r="K25" i="1" l="1"/>
  <c r="K37" i="1"/>
  <c r="K19" i="1"/>
  <c r="K8" i="1"/>
  <c r="K26" i="1"/>
  <c r="K21" i="1"/>
  <c r="K18" i="1"/>
  <c r="K27" i="1"/>
  <c r="K14" i="1"/>
  <c r="K17" i="1"/>
  <c r="K15" i="1"/>
  <c r="K22" i="1"/>
  <c r="K36" i="1"/>
  <c r="K16" i="1"/>
  <c r="K10" i="1"/>
  <c r="K9" i="1"/>
  <c r="K13" i="1"/>
  <c r="K24" i="1"/>
  <c r="K34" i="1"/>
  <c r="K11" i="1"/>
  <c r="K30" i="1"/>
  <c r="K28" i="1"/>
  <c r="K31" i="1"/>
  <c r="K23" i="1"/>
  <c r="K38" i="1"/>
  <c r="K7" i="1"/>
  <c r="K32" i="1"/>
  <c r="K12" i="1"/>
  <c r="K35" i="1"/>
  <c r="K33" i="1"/>
  <c r="K20" i="1"/>
</calcChain>
</file>

<file path=xl/sharedStrings.xml><?xml version="1.0" encoding="utf-8"?>
<sst xmlns="http://schemas.openxmlformats.org/spreadsheetml/2006/main" count="80" uniqueCount="57">
  <si>
    <t>Crew / Name</t>
  </si>
  <si>
    <t>Class</t>
  </si>
  <si>
    <t>Actual Time</t>
  </si>
  <si>
    <t>Boat No.</t>
  </si>
  <si>
    <t>Kirsten West</t>
  </si>
  <si>
    <t>LS</t>
  </si>
  <si>
    <t>LD</t>
  </si>
  <si>
    <t>MQ</t>
  </si>
  <si>
    <t>MD</t>
  </si>
  <si>
    <t>C. Hulla-Brown / M. Page</t>
  </si>
  <si>
    <t>I. Blandin / R. Cassin</t>
  </si>
  <si>
    <t>Frankie le Quelenec</t>
  </si>
  <si>
    <t>CLOSE FINANCE - M.Rive</t>
  </si>
  <si>
    <t>T.Mourant / K.Rankine</t>
  </si>
  <si>
    <t>A.Allan / P.Pirouet</t>
  </si>
  <si>
    <t>MXQ</t>
  </si>
  <si>
    <t>S.Bull</t>
  </si>
  <si>
    <t>MS</t>
  </si>
  <si>
    <t>HATSTONE - P.Rioda</t>
  </si>
  <si>
    <t>LQ</t>
  </si>
  <si>
    <t xml:space="preserve">CANACORD - M.Mayo </t>
  </si>
  <si>
    <t>POPPY - G.Briggs</t>
  </si>
  <si>
    <t>GIN - D 2</t>
  </si>
  <si>
    <t>D. Page &amp; Crew</t>
  </si>
  <si>
    <t>Quilter Invictus - Carpenter</t>
  </si>
  <si>
    <t>J.Ramsden / P.LeGros</t>
  </si>
  <si>
    <t>Moore Stephens - Girls</t>
  </si>
  <si>
    <t>INFUSE - T.Rogers</t>
  </si>
  <si>
    <t>Thompson Estates</t>
  </si>
  <si>
    <t>B.Salkeld &amp; Crew</t>
  </si>
  <si>
    <t>S. Jones</t>
  </si>
  <si>
    <t>Course:  Start - Beach - Fort - Grosse - Beach - Vraisch - Bouy - Finish</t>
  </si>
  <si>
    <t>Beauport</t>
  </si>
  <si>
    <t>Sarah Earles &amp; Crew</t>
  </si>
  <si>
    <t>R Adamson / M Page</t>
  </si>
  <si>
    <t>Moore Stephens - Mixed</t>
  </si>
  <si>
    <t>H McCormack &amp; Crew</t>
  </si>
  <si>
    <t>S Cliton &amp; Crew</t>
  </si>
  <si>
    <t>Paul Le Gros</t>
  </si>
  <si>
    <t>K West / R. Cassin</t>
  </si>
  <si>
    <t>MXD</t>
  </si>
  <si>
    <t>J Searson / N Searson</t>
  </si>
  <si>
    <t>Kahala - P Batho</t>
  </si>
  <si>
    <t>Moore Stephen Boys</t>
  </si>
  <si>
    <t>J.Ramsden / S Young</t>
  </si>
  <si>
    <t>A.Allan / M Mayo</t>
  </si>
  <si>
    <t>Close FINANCE</t>
  </si>
  <si>
    <t>Pace</t>
  </si>
  <si>
    <t>Season Average Pace</t>
  </si>
  <si>
    <t>Race count</t>
  </si>
  <si>
    <t>Position</t>
  </si>
  <si>
    <t>Season Average Position</t>
  </si>
  <si>
    <t>Class sort</t>
  </si>
  <si>
    <t>MQ Youth</t>
  </si>
  <si>
    <t>MXQ Youth</t>
  </si>
  <si>
    <t>LQ Youth</t>
  </si>
  <si>
    <t>LQ Novice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</si>
</sst>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1" fontId="0" fillId="0" borderId="1" xfId="0" applyNumberFormat="1" applyFont="1" applyBorder="1" applyAlignment="1">
      <alignment horizontal="center" vertical="center"/>
    </xf>
    <xf numFmtId="0" fontId="0" fillId="0" borderId="3" xfId="0" applyFont="1" applyBorder="1"/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176" fontId="0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1" fontId="1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2" fontId="3" fillId="0" borderId="0" xfId="0" applyNumberFormat="1" applyFont="1" applyBorder="1"/>
    <xf numFmtId="1" fontId="3" fillId="0" borderId="0" xfId="0" applyNumberFormat="1" applyFont="1" applyBorder="1"/>
    <xf numFmtId="176" fontId="3" fillId="0" borderId="0" xfId="0" applyNumberFormat="1" applyFont="1" applyBorder="1"/>
    <xf numFmtId="2" fontId="0" fillId="0" borderId="0" xfId="0" applyNumberFormat="1" applyBorder="1"/>
    <xf numFmtId="176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3</xdr:row>
      <xdr:rowOff>159838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7250" cy="998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4"/>
  <sheetViews>
    <sheetView tabSelected="1" topLeftCell="A10" zoomScale="90" zoomScaleNormal="90" workbookViewId="0">
      <selection activeCell="S16" sqref="S16"/>
    </sheetView>
  </sheetViews>
  <sheetFormatPr defaultRowHeight="14.25" x14ac:dyDescent="0.45"/>
  <cols>
    <col min="1" max="1" width="25.73046875" customWidth="1"/>
    <col min="2" max="2" width="7.73046875" customWidth="1"/>
    <col min="3" max="3" width="10" bestFit="1" customWidth="1"/>
    <col min="4" max="4" width="24" customWidth="1"/>
    <col min="5" max="5" width="7.33203125" style="21" bestFit="1" customWidth="1"/>
    <col min="6" max="6" width="7.19921875" style="16" customWidth="1"/>
    <col min="7" max="7" width="23.796875" customWidth="1"/>
    <col min="8" max="8" width="8.19921875" style="16" customWidth="1"/>
    <col min="9" max="9" width="12.1328125" style="21" bestFit="1" customWidth="1"/>
    <col min="10" max="10" width="25.3984375" style="19" bestFit="1" customWidth="1"/>
    <col min="11" max="11" width="18" style="16" customWidth="1"/>
    <col min="13" max="13" width="7.73046875" customWidth="1"/>
  </cols>
  <sheetData>
    <row r="3" spans="1:13" ht="36" x14ac:dyDescent="1.05">
      <c r="B3" s="1"/>
      <c r="C3" s="2"/>
      <c r="M3" s="1"/>
    </row>
    <row r="4" spans="1:13" s="25" customFormat="1" ht="36" x14ac:dyDescent="1.05">
      <c r="D4" s="26" t="s">
        <v>22</v>
      </c>
      <c r="E4" s="26"/>
      <c r="F4" s="26"/>
      <c r="G4" s="26" t="s">
        <v>32</v>
      </c>
      <c r="H4" s="27"/>
      <c r="I4" s="28"/>
      <c r="J4" s="29"/>
      <c r="K4" s="30"/>
    </row>
    <row r="5" spans="1:13" x14ac:dyDescent="0.45">
      <c r="F5" s="16">
        <v>8000</v>
      </c>
      <c r="H5" s="16">
        <v>15100</v>
      </c>
    </row>
    <row r="6" spans="1:13" ht="30.75" customHeight="1" x14ac:dyDescent="0.45">
      <c r="A6" s="3" t="s">
        <v>0</v>
      </c>
      <c r="B6" s="4" t="s">
        <v>3</v>
      </c>
      <c r="C6" s="4" t="s">
        <v>1</v>
      </c>
      <c r="D6" s="3" t="s">
        <v>2</v>
      </c>
      <c r="E6" s="22" t="s">
        <v>50</v>
      </c>
      <c r="F6" s="17" t="s">
        <v>47</v>
      </c>
      <c r="G6" s="3" t="s">
        <v>2</v>
      </c>
      <c r="H6" s="17" t="s">
        <v>47</v>
      </c>
      <c r="I6" s="22" t="s">
        <v>50</v>
      </c>
      <c r="J6" s="31" t="s">
        <v>51</v>
      </c>
      <c r="K6" s="32" t="s">
        <v>48</v>
      </c>
      <c r="L6" s="15" t="s">
        <v>49</v>
      </c>
      <c r="M6" s="4" t="s">
        <v>52</v>
      </c>
    </row>
    <row r="7" spans="1:13" s="5" customFormat="1" ht="18" customHeight="1" x14ac:dyDescent="0.5">
      <c r="A7" s="6" t="s">
        <v>11</v>
      </c>
      <c r="B7" s="8">
        <v>26</v>
      </c>
      <c r="C7" s="8" t="s">
        <v>5</v>
      </c>
      <c r="D7" s="10">
        <v>3.4907407407407408E-2</v>
      </c>
      <c r="E7" s="23">
        <v>2</v>
      </c>
      <c r="F7" s="18">
        <f>$F$5/(D7*86400)</f>
        <v>2.6525198938992043</v>
      </c>
      <c r="G7" s="10">
        <v>7.8842592592592589E-2</v>
      </c>
      <c r="H7" s="18">
        <f>$H$5/(G7*86400)</f>
        <v>2.2166764533176746</v>
      </c>
      <c r="I7" s="23">
        <v>1</v>
      </c>
      <c r="J7" s="20">
        <f>(E7+I7)/IF(L7&gt;3,2,1)</f>
        <v>1.5</v>
      </c>
      <c r="K7" s="18">
        <f>(F7+H7)/IF(L7&gt;3,2,1)</f>
        <v>2.4345981736084394</v>
      </c>
      <c r="L7" s="5">
        <f>COUNT(D7:H7)</f>
        <v>5</v>
      </c>
      <c r="M7" s="8">
        <v>1</v>
      </c>
    </row>
    <row r="8" spans="1:13" s="5" customFormat="1" ht="18" customHeight="1" x14ac:dyDescent="0.5">
      <c r="A8" s="6" t="s">
        <v>4</v>
      </c>
      <c r="B8" s="8">
        <v>36</v>
      </c>
      <c r="C8" s="8" t="s">
        <v>5</v>
      </c>
      <c r="D8" s="10">
        <v>3.4606481481481481E-2</v>
      </c>
      <c r="E8" s="23">
        <v>1</v>
      </c>
      <c r="F8" s="18">
        <f>$F$5/(D8*86400)</f>
        <v>2.6755852842809364</v>
      </c>
      <c r="G8" s="10"/>
      <c r="H8" s="18"/>
      <c r="I8" s="23"/>
      <c r="J8" s="20">
        <f>(E8+I8)/IF(L8&gt;3,2,1)</f>
        <v>1</v>
      </c>
      <c r="K8" s="18">
        <f>(F8+H8)/IF(L8&gt;3,2,1)</f>
        <v>2.6755852842809364</v>
      </c>
      <c r="L8" s="5">
        <f>COUNT(D8:H8)</f>
        <v>3</v>
      </c>
      <c r="M8" s="8">
        <v>1</v>
      </c>
    </row>
    <row r="9" spans="1:13" s="5" customFormat="1" ht="18" customHeight="1" x14ac:dyDescent="0.5">
      <c r="A9" s="6" t="s">
        <v>16</v>
      </c>
      <c r="B9" s="8">
        <v>51</v>
      </c>
      <c r="C9" s="8" t="s">
        <v>17</v>
      </c>
      <c r="D9" s="10">
        <v>3.1550925925925927E-2</v>
      </c>
      <c r="E9" s="23">
        <v>1</v>
      </c>
      <c r="F9" s="18">
        <f>$F$5/(D9*86400)</f>
        <v>2.9347028613352899</v>
      </c>
      <c r="G9" s="10">
        <v>6.6354166666666659E-2</v>
      </c>
      <c r="H9" s="18">
        <f>$H$5/(G9*86400)</f>
        <v>2.6338740624454915</v>
      </c>
      <c r="I9" s="23">
        <v>1</v>
      </c>
      <c r="J9" s="20">
        <f>(E9+I9)/IF(L9&gt;3,2,1)</f>
        <v>1</v>
      </c>
      <c r="K9" s="18">
        <f>(F9+H9)/IF(L9&gt;3,2,1)</f>
        <v>2.7842884618903909</v>
      </c>
      <c r="L9" s="5">
        <f>COUNT(D9:H9)</f>
        <v>5</v>
      </c>
      <c r="M9" s="8">
        <v>2</v>
      </c>
    </row>
    <row r="10" spans="1:13" s="5" customFormat="1" ht="18" customHeight="1" x14ac:dyDescent="0.5">
      <c r="A10" s="6" t="s">
        <v>38</v>
      </c>
      <c r="B10" s="8">
        <v>28</v>
      </c>
      <c r="C10" s="8" t="s">
        <v>17</v>
      </c>
      <c r="D10" s="10"/>
      <c r="E10" s="23"/>
      <c r="F10" s="18"/>
      <c r="G10" s="10">
        <v>7.5729166666666667E-2</v>
      </c>
      <c r="H10" s="18">
        <f>$H$5/(G10*86400)</f>
        <v>2.3078098731468746</v>
      </c>
      <c r="I10" s="23">
        <v>2</v>
      </c>
      <c r="J10" s="20">
        <f>(E10+I10)/IF(L10&gt;3,2,1)</f>
        <v>2</v>
      </c>
      <c r="K10" s="18">
        <f>(F10+H10)/IF(L10&gt;3,2,1)</f>
        <v>2.3078098731468746</v>
      </c>
      <c r="L10" s="5">
        <f>COUNT(D10:H10)</f>
        <v>2</v>
      </c>
      <c r="M10" s="8">
        <v>2</v>
      </c>
    </row>
    <row r="11" spans="1:13" s="5" customFormat="1" ht="18" customHeight="1" x14ac:dyDescent="0.5">
      <c r="A11" s="6" t="s">
        <v>9</v>
      </c>
      <c r="B11" s="8">
        <v>90</v>
      </c>
      <c r="C11" s="8" t="s">
        <v>6</v>
      </c>
      <c r="D11" s="10">
        <v>3.8391203703703705E-2</v>
      </c>
      <c r="E11" s="23">
        <v>1</v>
      </c>
      <c r="F11" s="18">
        <f>$F$5/(D11*86400)</f>
        <v>2.4118179077479649</v>
      </c>
      <c r="G11" s="10">
        <v>8.5416666666666655E-2</v>
      </c>
      <c r="H11" s="18">
        <f>$H$5/(G11*86400)</f>
        <v>2.0460704607046072</v>
      </c>
      <c r="I11" s="23">
        <v>3</v>
      </c>
      <c r="J11" s="20">
        <f>(E11+I11)/IF(L11&gt;3,2,1)</f>
        <v>2</v>
      </c>
      <c r="K11" s="18">
        <f>(F11+H11)/IF(L11&gt;3,2,1)</f>
        <v>2.228944184226286</v>
      </c>
      <c r="L11" s="5">
        <f>COUNT(D11:H11)</f>
        <v>5</v>
      </c>
      <c r="M11" s="8">
        <v>3</v>
      </c>
    </row>
    <row r="12" spans="1:13" s="5" customFormat="1" ht="18" customHeight="1" x14ac:dyDescent="0.5">
      <c r="A12" s="6" t="s">
        <v>13</v>
      </c>
      <c r="B12" s="8">
        <v>17</v>
      </c>
      <c r="C12" s="8" t="s">
        <v>6</v>
      </c>
      <c r="D12" s="10">
        <v>3.90625E-2</v>
      </c>
      <c r="E12" s="23">
        <v>2</v>
      </c>
      <c r="F12" s="18">
        <f>$F$5/(D12*86400)</f>
        <v>2.3703703703703702</v>
      </c>
      <c r="G12" s="10">
        <v>8.4664351851851852E-2</v>
      </c>
      <c r="H12" s="18">
        <f>$H$5/(G12*86400)</f>
        <v>2.0642515379357484</v>
      </c>
      <c r="I12" s="23">
        <v>2</v>
      </c>
      <c r="J12" s="20">
        <f>(E12+I12)/IF(L12&gt;3,2,1)</f>
        <v>2</v>
      </c>
      <c r="K12" s="18">
        <f>(F12+H12)/IF(L12&gt;3,2,1)</f>
        <v>2.2173109541530591</v>
      </c>
      <c r="L12" s="5">
        <f>COUNT(D12:H12)</f>
        <v>5</v>
      </c>
      <c r="M12" s="8">
        <v>3</v>
      </c>
    </row>
    <row r="13" spans="1:13" s="5" customFormat="1" ht="18" customHeight="1" x14ac:dyDescent="0.5">
      <c r="A13" s="6" t="s">
        <v>34</v>
      </c>
      <c r="B13" s="8">
        <v>48</v>
      </c>
      <c r="C13" s="8" t="s">
        <v>6</v>
      </c>
      <c r="D13" s="10"/>
      <c r="E13" s="23"/>
      <c r="F13" s="18"/>
      <c r="G13" s="10">
        <v>6.626157407407407E-2</v>
      </c>
      <c r="H13" s="18">
        <f>$H$5/(G13*86400)</f>
        <v>2.6375545851528384</v>
      </c>
      <c r="I13" s="23">
        <v>1</v>
      </c>
      <c r="J13" s="20">
        <f>(E13+I13)/IF(L13&gt;3,2,1)</f>
        <v>1</v>
      </c>
      <c r="K13" s="18">
        <f>(F13+H13)/IF(L13&gt;3,2,1)</f>
        <v>2.6375545851528384</v>
      </c>
      <c r="L13" s="5">
        <f>COUNT(D13:H13)</f>
        <v>2</v>
      </c>
      <c r="M13" s="8">
        <v>3</v>
      </c>
    </row>
    <row r="14" spans="1:13" s="5" customFormat="1" ht="18" customHeight="1" x14ac:dyDescent="0.5">
      <c r="A14" s="6" t="s">
        <v>39</v>
      </c>
      <c r="B14" s="8">
        <v>7</v>
      </c>
      <c r="C14" s="8" t="s">
        <v>40</v>
      </c>
      <c r="D14" s="10"/>
      <c r="E14" s="23"/>
      <c r="F14" s="18"/>
      <c r="G14" s="10">
        <v>5.9421296296296298E-2</v>
      </c>
      <c r="H14" s="18">
        <f>$H$5/(G14*86400)</f>
        <v>2.9411764705882355</v>
      </c>
      <c r="I14" s="23">
        <v>1</v>
      </c>
      <c r="J14" s="20">
        <f>(E14+I14)/IF(L14&gt;3,2,1)</f>
        <v>1</v>
      </c>
      <c r="K14" s="18">
        <f>(F14+H14)/IF(L14&gt;3,2,1)</f>
        <v>2.9411764705882355</v>
      </c>
      <c r="L14" s="5">
        <f>COUNT(D14:H14)</f>
        <v>2</v>
      </c>
      <c r="M14" s="8">
        <v>4</v>
      </c>
    </row>
    <row r="15" spans="1:13" s="5" customFormat="1" ht="18" customHeight="1" x14ac:dyDescent="0.5">
      <c r="A15" s="6" t="s">
        <v>41</v>
      </c>
      <c r="B15" s="12">
        <v>22</v>
      </c>
      <c r="C15" s="8" t="s">
        <v>40</v>
      </c>
      <c r="D15" s="10"/>
      <c r="E15" s="23"/>
      <c r="F15" s="18"/>
      <c r="G15" s="10">
        <v>6.6423611111111114E-2</v>
      </c>
      <c r="H15" s="18">
        <f>$H$5/(G15*86400)</f>
        <v>2.6311204042516119</v>
      </c>
      <c r="I15" s="23">
        <v>2</v>
      </c>
      <c r="J15" s="20">
        <f>(E15+I15)/IF(L15&gt;3,2,1)</f>
        <v>2</v>
      </c>
      <c r="K15" s="18">
        <f>(F15+H15)/IF(L15&gt;3,2,1)</f>
        <v>2.6311204042516119</v>
      </c>
      <c r="L15" s="5">
        <f>COUNT(D15:H15)</f>
        <v>2</v>
      </c>
      <c r="M15" s="12">
        <v>4</v>
      </c>
    </row>
    <row r="16" spans="1:13" s="5" customFormat="1" ht="18" customHeight="1" x14ac:dyDescent="0.5">
      <c r="A16" s="6" t="s">
        <v>44</v>
      </c>
      <c r="B16" s="8">
        <v>2</v>
      </c>
      <c r="C16" s="8" t="s">
        <v>8</v>
      </c>
      <c r="D16" s="10">
        <v>2.8796296296296299E-2</v>
      </c>
      <c r="E16" s="23">
        <v>2</v>
      </c>
      <c r="F16" s="18">
        <f>$F$5/(D16*86400)</f>
        <v>3.2154340836012856</v>
      </c>
      <c r="G16" s="10">
        <v>6.2546296296296294E-2</v>
      </c>
      <c r="H16" s="18">
        <f>$H$5/(G16*86400)</f>
        <v>2.7942264988897114</v>
      </c>
      <c r="I16" s="23">
        <v>2</v>
      </c>
      <c r="J16" s="20">
        <f>(E16+I16)/IF(L16&gt;3,2,1)</f>
        <v>2</v>
      </c>
      <c r="K16" s="18">
        <f>(F16+H16)/IF(L16&gt;3,2,1)</f>
        <v>3.0048302912454985</v>
      </c>
      <c r="L16" s="5">
        <f>COUNT(D16:H16)</f>
        <v>5</v>
      </c>
      <c r="M16" s="8">
        <v>5</v>
      </c>
    </row>
    <row r="17" spans="1:13" s="5" customFormat="1" ht="18" customHeight="1" x14ac:dyDescent="0.5">
      <c r="A17" s="6" t="s">
        <v>10</v>
      </c>
      <c r="B17" s="8">
        <v>7</v>
      </c>
      <c r="C17" s="8" t="s">
        <v>8</v>
      </c>
      <c r="D17" s="10">
        <v>2.7708333333333335E-2</v>
      </c>
      <c r="E17" s="23">
        <v>1</v>
      </c>
      <c r="F17" s="18">
        <f>$F$5/(D17*86400)</f>
        <v>3.3416875522138678</v>
      </c>
      <c r="G17" s="10"/>
      <c r="H17" s="18"/>
      <c r="I17" s="23"/>
      <c r="J17" s="20">
        <f>(E17+I17)/IF(L17&gt;3,2,1)</f>
        <v>1</v>
      </c>
      <c r="K17" s="18">
        <f>(F17+H17)/IF(L17&gt;3,2,1)</f>
        <v>3.3416875522138678</v>
      </c>
      <c r="L17" s="5">
        <f>COUNT(D17:H17)</f>
        <v>3</v>
      </c>
      <c r="M17" s="8">
        <v>5</v>
      </c>
    </row>
    <row r="18" spans="1:13" s="5" customFormat="1" ht="18" customHeight="1" x14ac:dyDescent="0.5">
      <c r="A18" s="6" t="s">
        <v>25</v>
      </c>
      <c r="B18" s="8">
        <v>2</v>
      </c>
      <c r="C18" s="8" t="s">
        <v>8</v>
      </c>
      <c r="D18" s="10">
        <v>2.8796296296296299E-2</v>
      </c>
      <c r="E18" s="23">
        <v>3</v>
      </c>
      <c r="F18" s="18">
        <f>$F$5/(D18*86400)</f>
        <v>3.2154340836012856</v>
      </c>
      <c r="G18" s="10"/>
      <c r="H18" s="18"/>
      <c r="I18" s="23"/>
      <c r="J18" s="20">
        <f>(E18+I18)/IF(L18&gt;3,2,1)</f>
        <v>3</v>
      </c>
      <c r="K18" s="18">
        <f>(F18+H18)/IF(L18&gt;3,2,1)</f>
        <v>3.2154340836012856</v>
      </c>
      <c r="L18" s="5">
        <f>COUNT(D18:H18)</f>
        <v>3</v>
      </c>
      <c r="M18" s="8">
        <v>5</v>
      </c>
    </row>
    <row r="19" spans="1:13" s="5" customFormat="1" ht="18" customHeight="1" x14ac:dyDescent="0.5">
      <c r="A19" s="6" t="s">
        <v>14</v>
      </c>
      <c r="B19" s="8">
        <v>34</v>
      </c>
      <c r="C19" s="8" t="s">
        <v>8</v>
      </c>
      <c r="D19" s="10">
        <v>2.9537037037037035E-2</v>
      </c>
      <c r="E19" s="23">
        <v>4</v>
      </c>
      <c r="F19" s="18">
        <f>$F$5/(D19*86400)</f>
        <v>3.134796238244514</v>
      </c>
      <c r="G19" s="10"/>
      <c r="H19" s="18"/>
      <c r="I19" s="23"/>
      <c r="J19" s="20">
        <f>(E19+I19)/IF(L19&gt;3,2,1)</f>
        <v>4</v>
      </c>
      <c r="K19" s="18">
        <f>(F19+H19)/IF(L19&gt;3,2,1)</f>
        <v>3.134796238244514</v>
      </c>
      <c r="L19" s="5">
        <f>COUNT(D19:H19)</f>
        <v>3</v>
      </c>
      <c r="M19" s="8">
        <v>5</v>
      </c>
    </row>
    <row r="20" spans="1:13" s="5" customFormat="1" ht="18" customHeight="1" x14ac:dyDescent="0.5">
      <c r="A20" s="11" t="s">
        <v>30</v>
      </c>
      <c r="B20" s="12">
        <v>18</v>
      </c>
      <c r="C20" s="12" t="s">
        <v>8</v>
      </c>
      <c r="D20" s="10">
        <v>3.6481481481481483E-2</v>
      </c>
      <c r="E20" s="23">
        <v>5</v>
      </c>
      <c r="F20" s="18">
        <f>$F$5/(D20*86400)</f>
        <v>2.5380710659898478</v>
      </c>
      <c r="G20" s="10"/>
      <c r="H20" s="18"/>
      <c r="I20" s="23"/>
      <c r="J20" s="20">
        <f>(E20+I20)/IF(L20&gt;3,2,1)</f>
        <v>5</v>
      </c>
      <c r="K20" s="18">
        <f>(F20+H20)/IF(L20&gt;3,2,1)</f>
        <v>2.5380710659898478</v>
      </c>
      <c r="L20" s="5">
        <f>COUNT(D20:H20)</f>
        <v>3</v>
      </c>
      <c r="M20" s="12">
        <v>5</v>
      </c>
    </row>
    <row r="21" spans="1:13" s="5" customFormat="1" ht="18" customHeight="1" x14ac:dyDescent="0.5">
      <c r="A21" s="13" t="s">
        <v>46</v>
      </c>
      <c r="B21" s="14">
        <v>30</v>
      </c>
      <c r="C21" s="24" t="s">
        <v>8</v>
      </c>
      <c r="D21" s="10"/>
      <c r="E21" s="23"/>
      <c r="F21" s="18"/>
      <c r="G21" s="10">
        <v>5.6064814814814817E-2</v>
      </c>
      <c r="H21" s="18">
        <f>$H$5/(G21*86400)</f>
        <v>3.1172584640792733</v>
      </c>
      <c r="I21" s="23">
        <v>1</v>
      </c>
      <c r="J21" s="20">
        <f>(E21+I21)/IF(L21&gt;3,2,1)</f>
        <v>1</v>
      </c>
      <c r="K21" s="18">
        <f>(F21+H21)/IF(L21&gt;3,2,1)</f>
        <v>3.1172584640792733</v>
      </c>
      <c r="L21" s="5">
        <f>COUNT(D21:H21)</f>
        <v>2</v>
      </c>
      <c r="M21" s="24">
        <v>5</v>
      </c>
    </row>
    <row r="22" spans="1:13" s="5" customFormat="1" ht="18" customHeight="1" x14ac:dyDescent="0.5">
      <c r="A22" s="7" t="s">
        <v>45</v>
      </c>
      <c r="B22" s="9">
        <v>34</v>
      </c>
      <c r="C22" s="9" t="s">
        <v>8</v>
      </c>
      <c r="D22" s="10"/>
      <c r="E22" s="23"/>
      <c r="F22" s="18"/>
      <c r="G22" s="10">
        <v>6.4513888888888885E-2</v>
      </c>
      <c r="H22" s="18">
        <f>$H$5/(G22*86400)</f>
        <v>2.7090060997488337</v>
      </c>
      <c r="I22" s="23">
        <v>3</v>
      </c>
      <c r="J22" s="20">
        <f>(E22+I22)/IF(L22&gt;3,2,1)</f>
        <v>3</v>
      </c>
      <c r="K22" s="18">
        <f>(F22+H22)/IF(L22&gt;3,2,1)</f>
        <v>2.7090060997488337</v>
      </c>
      <c r="L22" s="5">
        <f>COUNT(D22:H22)</f>
        <v>2</v>
      </c>
      <c r="M22" s="9">
        <v>5</v>
      </c>
    </row>
    <row r="23" spans="1:13" s="5" customFormat="1" ht="18" customHeight="1" x14ac:dyDescent="0.5">
      <c r="A23" s="7" t="s">
        <v>26</v>
      </c>
      <c r="B23" s="9">
        <v>96</v>
      </c>
      <c r="C23" s="9" t="s">
        <v>55</v>
      </c>
      <c r="D23" s="10">
        <v>3.6296296296296292E-2</v>
      </c>
      <c r="E23" s="23">
        <v>1</v>
      </c>
      <c r="F23" s="18">
        <f>$F$5/(D23*86400)</f>
        <v>2.5510204081632657</v>
      </c>
      <c r="G23" s="10">
        <v>8.6863425925925927E-2</v>
      </c>
      <c r="H23" s="18">
        <f>$H$5/(G23*86400)</f>
        <v>2.01199200532978</v>
      </c>
      <c r="I23" s="23">
        <v>4</v>
      </c>
      <c r="J23" s="20">
        <f>(E23+I23)/IF(L23&gt;3,2,1)</f>
        <v>2.5</v>
      </c>
      <c r="K23" s="18">
        <f>(F23+H23)/IF(L23&gt;3,2,1)</f>
        <v>2.2815062067465228</v>
      </c>
      <c r="L23" s="5">
        <f>COUNT(D23:H23)</f>
        <v>5</v>
      </c>
      <c r="M23" s="9">
        <v>6</v>
      </c>
    </row>
    <row r="24" spans="1:13" s="5" customFormat="1" ht="18" customHeight="1" x14ac:dyDescent="0.5">
      <c r="A24" s="6" t="s">
        <v>28</v>
      </c>
      <c r="B24" s="8">
        <v>87</v>
      </c>
      <c r="C24" s="8" t="s">
        <v>19</v>
      </c>
      <c r="D24" s="10">
        <v>3.6423611111111115E-2</v>
      </c>
      <c r="E24" s="23">
        <v>2</v>
      </c>
      <c r="F24" s="18">
        <f>$F$5/(D24*86400)</f>
        <v>2.5421035907213216</v>
      </c>
      <c r="G24" s="10"/>
      <c r="H24" s="18"/>
      <c r="I24" s="23"/>
      <c r="J24" s="20">
        <f>(E24+I24)/IF(L24&gt;3,2,1)</f>
        <v>2</v>
      </c>
      <c r="K24" s="18">
        <f>(F24+H24)/IF(L24&gt;3,2,1)</f>
        <v>2.5421035907213216</v>
      </c>
      <c r="L24" s="5">
        <f>COUNT(D24:H24)</f>
        <v>3</v>
      </c>
      <c r="M24" s="8">
        <v>6</v>
      </c>
    </row>
    <row r="25" spans="1:13" s="5" customFormat="1" ht="18" customHeight="1" x14ac:dyDescent="0.5">
      <c r="A25" s="6" t="s">
        <v>36</v>
      </c>
      <c r="B25" s="8">
        <v>135</v>
      </c>
      <c r="C25" s="8" t="s">
        <v>19</v>
      </c>
      <c r="D25" s="10"/>
      <c r="E25" s="23"/>
      <c r="F25" s="18"/>
      <c r="G25" s="10">
        <v>7.886574074074075E-2</v>
      </c>
      <c r="H25" s="18">
        <f>$H$5/(G25*86400)</f>
        <v>2.2160258291752273</v>
      </c>
      <c r="I25" s="23">
        <v>1</v>
      </c>
      <c r="J25" s="20">
        <f>(E25+I25)/IF(L25&gt;3,2,1)</f>
        <v>1</v>
      </c>
      <c r="K25" s="18">
        <f>(F25+H25)/IF(L25&gt;3,2,1)</f>
        <v>2.2160258291752273</v>
      </c>
      <c r="L25" s="5">
        <f>COUNT(D25:H25)</f>
        <v>2</v>
      </c>
      <c r="M25" s="8">
        <v>6</v>
      </c>
    </row>
    <row r="26" spans="1:13" s="5" customFormat="1" ht="18" customHeight="1" x14ac:dyDescent="0.5">
      <c r="A26" s="6" t="s">
        <v>33</v>
      </c>
      <c r="B26" s="8">
        <v>101</v>
      </c>
      <c r="C26" s="8" t="s">
        <v>56</v>
      </c>
      <c r="D26" s="10"/>
      <c r="E26" s="23"/>
      <c r="F26" s="18"/>
      <c r="G26" s="10">
        <v>8.0162037037037046E-2</v>
      </c>
      <c r="H26" s="18">
        <f>$H$5/(G26*86400)</f>
        <v>2.1801905861969386</v>
      </c>
      <c r="I26" s="23">
        <v>2</v>
      </c>
      <c r="J26" s="20">
        <f>(E26+I26)/IF(L26&gt;3,2,1)</f>
        <v>2</v>
      </c>
      <c r="K26" s="18">
        <f>(F26+H26)/IF(L26&gt;3,2,1)</f>
        <v>2.1801905861969386</v>
      </c>
      <c r="L26" s="5">
        <f>COUNT(D26:H26)</f>
        <v>2</v>
      </c>
      <c r="M26" s="8">
        <v>6</v>
      </c>
    </row>
    <row r="27" spans="1:13" s="5" customFormat="1" ht="18" customHeight="1" x14ac:dyDescent="0.5">
      <c r="A27" s="6" t="s">
        <v>37</v>
      </c>
      <c r="B27" s="8">
        <v>104</v>
      </c>
      <c r="C27" s="8" t="s">
        <v>19</v>
      </c>
      <c r="D27" s="10"/>
      <c r="E27" s="23"/>
      <c r="F27" s="18"/>
      <c r="G27" s="10">
        <v>8.0682870370370363E-2</v>
      </c>
      <c r="H27" s="18">
        <f>$H$5/(G27*86400)</f>
        <v>2.1661167694735335</v>
      </c>
      <c r="I27" s="23">
        <v>3</v>
      </c>
      <c r="J27" s="20">
        <f>(E27+I27)/IF(L27&gt;3,2,1)</f>
        <v>3</v>
      </c>
      <c r="K27" s="18">
        <f>(F27+H27)/IF(L27&gt;3,2,1)</f>
        <v>2.1661167694735335</v>
      </c>
      <c r="L27" s="5">
        <f>COUNT(D27:H27)</f>
        <v>2</v>
      </c>
      <c r="M27" s="8">
        <v>6</v>
      </c>
    </row>
    <row r="28" spans="1:13" s="5" customFormat="1" ht="18" customHeight="1" x14ac:dyDescent="0.5">
      <c r="A28" s="6" t="s">
        <v>24</v>
      </c>
      <c r="B28" s="8">
        <v>91</v>
      </c>
      <c r="C28" s="8" t="s">
        <v>15</v>
      </c>
      <c r="D28" s="10">
        <v>2.7557870370370371E-2</v>
      </c>
      <c r="E28" s="23">
        <v>1</v>
      </c>
      <c r="F28" s="18">
        <f>$F$5/(D28*86400)</f>
        <v>3.3599328013439731</v>
      </c>
      <c r="G28" s="10">
        <v>5.768518518518518E-2</v>
      </c>
      <c r="H28" s="18">
        <f>$H$5/(G28*86400)</f>
        <v>3.0296950240770473</v>
      </c>
      <c r="I28" s="23">
        <v>1</v>
      </c>
      <c r="J28" s="20">
        <f>(E28+I28)/IF(L28&gt;3,2,1)</f>
        <v>1</v>
      </c>
      <c r="K28" s="18">
        <f>(F28+H28)/IF(L28&gt;3,2,1)</f>
        <v>3.1948139127105102</v>
      </c>
      <c r="L28" s="5">
        <f>COUNT(D28:H28)</f>
        <v>5</v>
      </c>
      <c r="M28" s="8">
        <v>7</v>
      </c>
    </row>
    <row r="29" spans="1:13" s="5" customFormat="1" ht="18" customHeight="1" x14ac:dyDescent="0.5">
      <c r="A29" s="6" t="s">
        <v>42</v>
      </c>
      <c r="B29" s="8">
        <v>73</v>
      </c>
      <c r="C29" s="9" t="s">
        <v>54</v>
      </c>
      <c r="D29" s="10"/>
      <c r="E29" s="23"/>
      <c r="F29" s="18"/>
      <c r="G29" s="10">
        <v>7.2152777777777774E-2</v>
      </c>
      <c r="H29" s="18">
        <f>$H$5/(G29*86400)</f>
        <v>2.4222008341353867</v>
      </c>
      <c r="I29" s="23">
        <v>2</v>
      </c>
      <c r="J29" s="20">
        <f>(E29+I29)/IF(L29&gt;3,2,1)</f>
        <v>2</v>
      </c>
      <c r="K29" s="18">
        <f>(F29+H29)/IF(L29&gt;3,2,1)</f>
        <v>2.4222008341353867</v>
      </c>
      <c r="L29" s="5">
        <f>COUNT(D29:H29)</f>
        <v>2</v>
      </c>
      <c r="M29" s="9">
        <v>7</v>
      </c>
    </row>
    <row r="30" spans="1:13" s="5" customFormat="1" ht="18" customHeight="1" x14ac:dyDescent="0.5">
      <c r="A30" s="7" t="s">
        <v>35</v>
      </c>
      <c r="B30" s="9">
        <v>106</v>
      </c>
      <c r="C30" s="9" t="s">
        <v>54</v>
      </c>
      <c r="D30" s="10"/>
      <c r="E30" s="23"/>
      <c r="F30" s="18"/>
      <c r="G30" s="10">
        <v>7.8703703703703706E-2</v>
      </c>
      <c r="H30" s="18">
        <f>$H$5/(G30*86400)</f>
        <v>2.2205882352941178</v>
      </c>
      <c r="I30" s="23">
        <v>3</v>
      </c>
      <c r="J30" s="20">
        <f>(E30+I30)/IF(L30&gt;3,2,1)</f>
        <v>3</v>
      </c>
      <c r="K30" s="18">
        <f>(F30+H30)/IF(L30&gt;3,2,1)</f>
        <v>2.2205882352941178</v>
      </c>
      <c r="L30" s="5">
        <f>COUNT(D30:H30)</f>
        <v>2</v>
      </c>
      <c r="M30" s="9">
        <v>7</v>
      </c>
    </row>
    <row r="31" spans="1:13" s="5" customFormat="1" ht="18" customHeight="1" x14ac:dyDescent="0.5">
      <c r="A31" s="6" t="s">
        <v>27</v>
      </c>
      <c r="B31" s="8">
        <v>75</v>
      </c>
      <c r="C31" s="8" t="s">
        <v>7</v>
      </c>
      <c r="D31" s="10">
        <v>2.5775462962962965E-2</v>
      </c>
      <c r="E31" s="23">
        <v>2</v>
      </c>
      <c r="F31" s="18">
        <f>$F$5/(D31*86400)</f>
        <v>3.5922766052986081</v>
      </c>
      <c r="G31" s="10">
        <v>5.3124999999999999E-2</v>
      </c>
      <c r="H31" s="18">
        <f>$H$5/(G31*86400)</f>
        <v>3.289760348583878</v>
      </c>
      <c r="I31" s="23">
        <v>1</v>
      </c>
      <c r="J31" s="20">
        <f>(E31+I31)/IF(L31&gt;3,2,1)</f>
        <v>1.5</v>
      </c>
      <c r="K31" s="18">
        <f>(F31+H31)/IF(L31&gt;3,2,1)</f>
        <v>3.4410184769412431</v>
      </c>
      <c r="L31" s="5">
        <f>COUNT(D31:H31)</f>
        <v>5</v>
      </c>
      <c r="M31" s="8">
        <v>8</v>
      </c>
    </row>
    <row r="32" spans="1:13" s="5" customFormat="1" ht="18" customHeight="1" x14ac:dyDescent="0.5">
      <c r="A32" s="6" t="s">
        <v>18</v>
      </c>
      <c r="B32" s="8">
        <v>33</v>
      </c>
      <c r="C32" s="8" t="s">
        <v>7</v>
      </c>
      <c r="D32" s="10">
        <v>2.7083333333333334E-2</v>
      </c>
      <c r="E32" s="23">
        <v>3</v>
      </c>
      <c r="F32" s="18">
        <f>$F$5/(D32*86400)</f>
        <v>3.4188034188034186</v>
      </c>
      <c r="G32" s="10">
        <v>5.5358796296296288E-2</v>
      </c>
      <c r="H32" s="18">
        <f>$H$5/(G32*86400)</f>
        <v>3.1570144260924113</v>
      </c>
      <c r="I32" s="23">
        <v>2</v>
      </c>
      <c r="J32" s="20">
        <f>(E32+I32)/IF(L32&gt;3,2,1)</f>
        <v>2.5</v>
      </c>
      <c r="K32" s="18">
        <f>(F32+H32)/IF(L32&gt;3,2,1)</f>
        <v>3.2879089224479152</v>
      </c>
      <c r="L32" s="5">
        <f>COUNT(D32:H32)</f>
        <v>5</v>
      </c>
      <c r="M32" s="8">
        <v>8</v>
      </c>
    </row>
    <row r="33" spans="1:13" s="5" customFormat="1" ht="18" customHeight="1" x14ac:dyDescent="0.5">
      <c r="A33" s="13" t="s">
        <v>43</v>
      </c>
      <c r="B33" s="14">
        <v>73</v>
      </c>
      <c r="C33" s="14" t="s">
        <v>53</v>
      </c>
      <c r="D33" s="10">
        <v>3.018518518518519E-2</v>
      </c>
      <c r="E33" s="23">
        <v>7</v>
      </c>
      <c r="F33" s="18">
        <f>$F$5/(D33*86400)</f>
        <v>3.0674846625766867</v>
      </c>
      <c r="G33" s="10">
        <v>6.1296296296296293E-2</v>
      </c>
      <c r="H33" s="18">
        <f>$H$5/(G33*86400)</f>
        <v>2.8512084592145017</v>
      </c>
      <c r="I33" s="23">
        <v>3</v>
      </c>
      <c r="J33" s="20">
        <f>(E33+I33)/IF(L33&gt;3,2,1)</f>
        <v>5</v>
      </c>
      <c r="K33" s="18">
        <f>(F33+H33)/IF(L33&gt;3,2,1)</f>
        <v>2.959346560895594</v>
      </c>
      <c r="L33" s="5">
        <f>COUNT(D33:H33)</f>
        <v>5</v>
      </c>
      <c r="M33" s="14">
        <v>8</v>
      </c>
    </row>
    <row r="34" spans="1:13" s="5" customFormat="1" ht="18" customHeight="1" x14ac:dyDescent="0.5">
      <c r="A34" s="6" t="s">
        <v>29</v>
      </c>
      <c r="B34" s="8">
        <v>54</v>
      </c>
      <c r="C34" s="8" t="s">
        <v>7</v>
      </c>
      <c r="D34" s="10">
        <v>2.9340277777777785E-2</v>
      </c>
      <c r="E34" s="23">
        <v>5</v>
      </c>
      <c r="F34" s="18">
        <f>$F$5/(D34*86400)</f>
        <v>3.1558185404339243</v>
      </c>
      <c r="G34" s="10">
        <v>6.6423611111111114E-2</v>
      </c>
      <c r="H34" s="18">
        <f>$H$5/(G34*86400)</f>
        <v>2.6311204042516119</v>
      </c>
      <c r="I34" s="23">
        <v>5</v>
      </c>
      <c r="J34" s="20">
        <f>(E34+I34)/IF(L34&gt;3,2,1)</f>
        <v>5</v>
      </c>
      <c r="K34" s="18">
        <f>(F34+H34)/IF(L34&gt;3,2,1)</f>
        <v>2.8934694723427681</v>
      </c>
      <c r="L34" s="5">
        <f>COUNT(D34:H34)</f>
        <v>5</v>
      </c>
      <c r="M34" s="8">
        <v>8</v>
      </c>
    </row>
    <row r="35" spans="1:13" s="5" customFormat="1" ht="18" customHeight="1" x14ac:dyDescent="0.5">
      <c r="A35" s="6" t="s">
        <v>23</v>
      </c>
      <c r="B35" s="8">
        <v>93</v>
      </c>
      <c r="C35" s="8" t="s">
        <v>7</v>
      </c>
      <c r="D35" s="10">
        <v>3.3726851851851855E-2</v>
      </c>
      <c r="E35" s="23">
        <v>8</v>
      </c>
      <c r="F35" s="18">
        <f>$F$5/(D35*86400)</f>
        <v>2.7453671928620449</v>
      </c>
      <c r="G35" s="10">
        <v>6.2534722222222228E-2</v>
      </c>
      <c r="H35" s="18">
        <f>$H$5/(G35*86400)</f>
        <v>2.7947436609291132</v>
      </c>
      <c r="I35" s="23">
        <v>4</v>
      </c>
      <c r="J35" s="20">
        <f>(E35+I35)/IF(L35&gt;3,2,1)</f>
        <v>6</v>
      </c>
      <c r="K35" s="18">
        <f>(F35+H35)/IF(L35&gt;3,2,1)</f>
        <v>2.770055426895579</v>
      </c>
      <c r="L35" s="5">
        <f>COUNT(D35:H35)</f>
        <v>5</v>
      </c>
      <c r="M35" s="8">
        <v>8</v>
      </c>
    </row>
    <row r="36" spans="1:13" s="5" customFormat="1" ht="18" customHeight="1" x14ac:dyDescent="0.5">
      <c r="A36" s="6" t="s">
        <v>12</v>
      </c>
      <c r="B36" s="8">
        <v>52</v>
      </c>
      <c r="C36" s="8" t="s">
        <v>7</v>
      </c>
      <c r="D36" s="10">
        <v>2.4502314814814817E-2</v>
      </c>
      <c r="E36" s="23">
        <v>1</v>
      </c>
      <c r="F36" s="18">
        <f>$F$5/(D36*86400)</f>
        <v>3.7789324515824281</v>
      </c>
      <c r="G36" s="10"/>
      <c r="H36" s="18"/>
      <c r="I36" s="23"/>
      <c r="J36" s="20">
        <f>(E36+I36)/IF(L36&gt;3,2,1)</f>
        <v>1</v>
      </c>
      <c r="K36" s="18">
        <f>(F36+H36)/IF(L36&gt;3,2,1)</f>
        <v>3.7789324515824281</v>
      </c>
      <c r="L36" s="5">
        <f>COUNT(D36:H36)</f>
        <v>3</v>
      </c>
      <c r="M36" s="8">
        <v>8</v>
      </c>
    </row>
    <row r="37" spans="1:13" s="5" customFormat="1" ht="18" customHeight="1" x14ac:dyDescent="0.5">
      <c r="A37" s="6" t="s">
        <v>20</v>
      </c>
      <c r="B37" s="8">
        <v>29</v>
      </c>
      <c r="C37" s="8" t="s">
        <v>7</v>
      </c>
      <c r="D37" s="10">
        <v>2.9155092592592594E-2</v>
      </c>
      <c r="E37" s="23">
        <v>4</v>
      </c>
      <c r="F37" s="18">
        <f>$F$5/(D37*86400)</f>
        <v>3.1758634378721715</v>
      </c>
      <c r="G37" s="10"/>
      <c r="H37" s="18"/>
      <c r="I37" s="23"/>
      <c r="J37" s="20">
        <f>(E37+I37)/IF(L37&gt;3,2,1)</f>
        <v>4</v>
      </c>
      <c r="K37" s="18">
        <f>(F37+H37)/IF(L37&gt;3,2,1)</f>
        <v>3.1758634378721715</v>
      </c>
      <c r="L37" s="5">
        <f>COUNT(D37:H37)</f>
        <v>3</v>
      </c>
      <c r="M37" s="8">
        <v>8</v>
      </c>
    </row>
    <row r="38" spans="1:13" ht="15.75" x14ac:dyDescent="0.5">
      <c r="A38" s="6" t="s">
        <v>21</v>
      </c>
      <c r="B38" s="8">
        <v>70</v>
      </c>
      <c r="C38" s="8" t="s">
        <v>7</v>
      </c>
      <c r="D38" s="10">
        <v>2.9872685185185183E-2</v>
      </c>
      <c r="E38" s="23">
        <v>6</v>
      </c>
      <c r="F38" s="18">
        <f>$F$5/(D38*86400)</f>
        <v>3.0995738086013174</v>
      </c>
      <c r="G38" s="10"/>
      <c r="H38" s="18"/>
      <c r="I38" s="23"/>
      <c r="J38" s="20">
        <f>(E38+I38)/IF(L38&gt;3,2,1)</f>
        <v>6</v>
      </c>
      <c r="K38" s="18">
        <f>(F38+H38)/IF(L38&gt;3,2,1)</f>
        <v>3.0995738086013174</v>
      </c>
      <c r="L38" s="5">
        <f>COUNT(D38:H38)</f>
        <v>3</v>
      </c>
      <c r="M38" s="8">
        <v>8</v>
      </c>
    </row>
    <row r="54" spans="1:1" x14ac:dyDescent="0.45">
      <c r="A54" t="s">
        <v>31</v>
      </c>
    </row>
  </sheetData>
  <autoFilter ref="A6:Q6"/>
  <sortState ref="A7:M38">
    <sortCondition ref="M7:M38"/>
    <sortCondition descending="1" ref="L7:L38"/>
    <sortCondition descending="1" ref="K7:K38"/>
  </sortState>
  <pageMargins left="0.39370078740157483" right="0.39370078740157483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Hinks</dc:creator>
  <cp:lastModifiedBy>User</cp:lastModifiedBy>
  <cp:lastPrinted>2017-05-14T08:33:24Z</cp:lastPrinted>
  <dcterms:created xsi:type="dcterms:W3CDTF">2016-12-29T13:51:28Z</dcterms:created>
  <dcterms:modified xsi:type="dcterms:W3CDTF">2017-05-28T18:55:43Z</dcterms:modified>
</cp:coreProperties>
</file>